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ohna_000\OneDrive\Documents\Parish Council\Budget\"/>
    </mc:Choice>
  </mc:AlternateContent>
  <xr:revisionPtr revIDLastSave="0" documentId="13_ncr:1_{1070F61C-6DC9-43D3-A6B8-FE62A3246EE4}" xr6:coauthVersionLast="43" xr6:coauthVersionMax="43" xr10:uidLastSave="{00000000-0000-0000-0000-000000000000}"/>
  <bookViews>
    <workbookView xWindow="3975" yWindow="-14475" windowWidth="21345" windowHeight="11820" xr2:uid="{00000000-000D-0000-FFFF-FFFF00000000}"/>
  </bookViews>
  <sheets>
    <sheet name="Working Budget" sheetId="4" r:id="rId1"/>
    <sheet name="Sheet2" sheetId="2" r:id="rId2"/>
    <sheet name="Sheet3" sheetId="3" r:id="rId3"/>
  </sheets>
  <definedNames>
    <definedName name="_xlnm.Print_Area" localSheetId="0">'Working Budget'!$A$1:$E$91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2" i="4" l="1"/>
  <c r="C20" i="4"/>
  <c r="C39" i="4"/>
  <c r="C38" i="4"/>
  <c r="C48" i="4"/>
  <c r="C59" i="4"/>
  <c r="B14" i="4"/>
  <c r="B86" i="4"/>
  <c r="B83" i="4"/>
  <c r="B69" i="4"/>
  <c r="B63" i="4"/>
  <c r="B52" i="4"/>
  <c r="B44" i="4"/>
  <c r="B33" i="4"/>
  <c r="B87" i="4"/>
  <c r="B88" i="4"/>
  <c r="B90" i="4"/>
  <c r="B91" i="4"/>
  <c r="C83" i="4"/>
  <c r="C69" i="4"/>
  <c r="C63" i="4"/>
  <c r="C33" i="4"/>
  <c r="C10" i="4"/>
  <c r="C14" i="4"/>
  <c r="C86" i="4"/>
  <c r="C52" i="4"/>
  <c r="C44" i="4"/>
  <c r="C87" i="4"/>
  <c r="C88" i="4"/>
  <c r="C90" i="4"/>
  <c r="C91" i="4"/>
</calcChain>
</file>

<file path=xl/sharedStrings.xml><?xml version="1.0" encoding="utf-8"?>
<sst xmlns="http://schemas.openxmlformats.org/spreadsheetml/2006/main" count="91" uniqueCount="82">
  <si>
    <t>Budget for 2018/19</t>
    <phoneticPr fontId="3" type="noConversion"/>
  </si>
  <si>
    <t>EXPENDITURE</t>
    <phoneticPr fontId="3" type="noConversion"/>
  </si>
  <si>
    <t>PC Assets</t>
    <phoneticPr fontId="3" type="noConversion"/>
  </si>
  <si>
    <t>Cemetery</t>
    <phoneticPr fontId="3" type="noConversion"/>
  </si>
  <si>
    <t>Open Spaces</t>
    <phoneticPr fontId="3" type="noConversion"/>
  </si>
  <si>
    <t>CPRE</t>
    <phoneticPr fontId="3" type="noConversion"/>
  </si>
  <si>
    <t>From reserves</t>
    <phoneticPr fontId="3" type="noConversion"/>
  </si>
  <si>
    <t>INCOME</t>
    <phoneticPr fontId="3" type="noConversion"/>
  </si>
  <si>
    <t>Total</t>
    <phoneticPr fontId="3" type="noConversion"/>
  </si>
  <si>
    <t>Precept</t>
  </si>
  <si>
    <t>Bank Interest</t>
  </si>
  <si>
    <t>Cemetery Fees</t>
  </si>
  <si>
    <t>Street Cleaning Funding</t>
  </si>
  <si>
    <t>VAT refund</t>
  </si>
  <si>
    <t>Bulletin Sponsor</t>
  </si>
  <si>
    <t>Administration</t>
  </si>
  <si>
    <t>Clerks Salary</t>
  </si>
  <si>
    <t>Office General Admin</t>
  </si>
  <si>
    <t>Street Cleaning</t>
  </si>
  <si>
    <t>Insurance</t>
  </si>
  <si>
    <t>Water rate - cemetery</t>
  </si>
  <si>
    <t>Travel Expenses</t>
  </si>
  <si>
    <t>Annual meeting costs</t>
  </si>
  <si>
    <t>Audit fee: Internal</t>
  </si>
  <si>
    <t>Audit Fee: External</t>
  </si>
  <si>
    <t>Printing costs</t>
  </si>
  <si>
    <t>Total</t>
  </si>
  <si>
    <t>Street Lighting</t>
  </si>
  <si>
    <t>Supply</t>
  </si>
  <si>
    <t>Maintenance</t>
  </si>
  <si>
    <t>New Lamps inc installation</t>
  </si>
  <si>
    <t>Replacement photocells</t>
  </si>
  <si>
    <t>Lighting management</t>
  </si>
  <si>
    <t>Tyning</t>
  </si>
  <si>
    <t>Tyning Loan repayments</t>
  </si>
  <si>
    <t>Tyning grasscutting</t>
  </si>
  <si>
    <t>Tyning field maintenance</t>
  </si>
  <si>
    <t>Tyning management</t>
  </si>
  <si>
    <t>Cemetery Headstones</t>
  </si>
  <si>
    <t>Cemetery Grass cutting</t>
  </si>
  <si>
    <t>Cemetery Tree cutting</t>
  </si>
  <si>
    <t>Cemetery management</t>
  </si>
  <si>
    <t>Misc Assets</t>
  </si>
  <si>
    <t>War Memorial</t>
  </si>
  <si>
    <t>Misc Asset repair/maintenance</t>
  </si>
  <si>
    <t>Subs &amp; Donations</t>
  </si>
  <si>
    <t>Memorial Hall</t>
  </si>
  <si>
    <t>SLCC membership</t>
  </si>
  <si>
    <t>Bath Preservation Trust</t>
  </si>
  <si>
    <t>VPA</t>
  </si>
  <si>
    <t>British Legion</t>
  </si>
  <si>
    <t>Misc</t>
  </si>
  <si>
    <t>Grants and Donations</t>
  </si>
  <si>
    <t>Projected</t>
  </si>
  <si>
    <t>Assumes increase in insurance</t>
  </si>
  <si>
    <t>Cemetary Wall Maintenance</t>
  </si>
  <si>
    <t>Cemetary Gates</t>
  </si>
  <si>
    <t>Important Maintenance</t>
  </si>
  <si>
    <t>Cemetary Boundary Maintenance</t>
  </si>
  <si>
    <t>Essential Maintenance</t>
  </si>
  <si>
    <t>Operational Income</t>
  </si>
  <si>
    <t>Operational Expeniture</t>
  </si>
  <si>
    <t>End of Year Position</t>
  </si>
  <si>
    <t>Lamps 4 and 2, 20</t>
  </si>
  <si>
    <t>Materials Increase %</t>
  </si>
  <si>
    <t>Manual Increase %</t>
  </si>
  <si>
    <t>Value</t>
  </si>
  <si>
    <t>Item</t>
  </si>
  <si>
    <t>Values calculated from current BEAMA rates.</t>
  </si>
  <si>
    <t>Comment</t>
  </si>
  <si>
    <t>Chairman's Fund</t>
  </si>
  <si>
    <t>Discressional - Should have been included previously.</t>
  </si>
  <si>
    <t>HMRC Administration</t>
  </si>
  <si>
    <t>2018/19 Project is £1,157</t>
  </si>
  <si>
    <t>50% reduction in BANES funding</t>
  </si>
  <si>
    <t>Budget for 2019/20</t>
  </si>
  <si>
    <r>
      <t>Freshford Parish Council</t>
    </r>
    <r>
      <rPr>
        <b/>
        <sz val="16"/>
        <color indexed="21"/>
        <rFont val="Calibri"/>
        <family val="2"/>
      </rPr>
      <t xml:space="preserve"> </t>
    </r>
    <r>
      <rPr>
        <b/>
        <sz val="16"/>
        <color rgb="FF00B050"/>
        <rFont val="Calibri"/>
        <family val="2"/>
        <scheme val="minor"/>
      </rPr>
      <t xml:space="preserve">Budget </t>
    </r>
    <r>
      <rPr>
        <b/>
        <sz val="16"/>
        <color indexed="21"/>
        <rFont val="Calibri"/>
        <family val="2"/>
      </rPr>
      <t>2019/20</t>
    </r>
  </si>
  <si>
    <t>2018/19 included the passing place</t>
  </si>
  <si>
    <t>Need to change to LED. Actual amount unknown.</t>
  </si>
  <si>
    <t>Budget Excludes VAT</t>
  </si>
  <si>
    <t>Excl. VAT</t>
  </si>
  <si>
    <t>Avon LC Association (ALCA)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</si>
</sst>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_(* #,##0.00_);_(* \(#,##0.00\);_(* &quot;-&quot;??_);_(@_)"/>
    <numFmt numFmtId="165" formatCode="&quot;£&quot;#,##0"/>
    <numFmt numFmtId="166" formatCode="#,##0.00_ ;[Red]\-#,##0.0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b/>
      <sz val="12"/>
      <name val="Calibri"/>
      <family val="2"/>
    </font>
    <font>
      <b/>
      <sz val="16"/>
      <color rgb="FF00B05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6"/>
      <color indexed="21"/>
      <name val="Calibri"/>
      <family val="2"/>
    </font>
    <font>
      <b/>
      <u/>
      <sz val="12"/>
      <color indexed="8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165" fontId="6" fillId="0" borderId="0" xfId="1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1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6" fontId="6" fillId="0" borderId="0" xfId="0" applyNumberFormat="1" applyFont="1" applyAlignment="1">
      <alignment vertical="center"/>
    </xf>
    <xf numFmtId="6" fontId="8" fillId="0" borderId="0" xfId="0" applyNumberFormat="1" applyFont="1" applyAlignment="1">
      <alignment vertical="center"/>
    </xf>
    <xf numFmtId="6" fontId="7" fillId="0" borderId="0" xfId="1" applyNumberFormat="1" applyFont="1" applyAlignment="1">
      <alignment vertical="center"/>
    </xf>
    <xf numFmtId="6" fontId="4" fillId="0" borderId="0" xfId="0" applyNumberFormat="1" applyFont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6" fillId="3" borderId="0" xfId="0" applyNumberFormat="1" applyFont="1" applyFill="1" applyAlignment="1">
      <alignment vertical="center"/>
    </xf>
    <xf numFmtId="6" fontId="6" fillId="3" borderId="0" xfId="0" applyNumberFormat="1" applyFont="1" applyFill="1" applyAlignment="1">
      <alignment vertical="center"/>
    </xf>
    <xf numFmtId="6" fontId="8" fillId="3" borderId="0" xfId="0" applyNumberFormat="1" applyFont="1" applyFill="1" applyAlignment="1">
      <alignment vertical="center"/>
    </xf>
    <xf numFmtId="6" fontId="4" fillId="3" borderId="0" xfId="0" applyNumberFormat="1" applyFont="1" applyFill="1" applyAlignment="1">
      <alignment vertical="center"/>
    </xf>
    <xf numFmtId="6" fontId="7" fillId="3" borderId="0" xfId="1" applyNumberFormat="1" applyFont="1" applyFill="1" applyAlignment="1">
      <alignment vertical="center"/>
    </xf>
    <xf numFmtId="165" fontId="7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 wrapText="1"/>
    </xf>
    <xf numFmtId="6" fontId="11" fillId="3" borderId="0" xfId="0" applyNumberFormat="1" applyFont="1" applyFill="1" applyAlignment="1">
      <alignment vertical="center"/>
    </xf>
    <xf numFmtId="6" fontId="11" fillId="3" borderId="0" xfId="0" applyNumberFormat="1" applyFont="1" applyFill="1" applyAlignment="1">
      <alignment horizontal="right" vertical="center"/>
    </xf>
    <xf numFmtId="165" fontId="6" fillId="3" borderId="0" xfId="1" applyNumberFormat="1" applyFont="1" applyFill="1" applyAlignment="1">
      <alignment vertic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531B9-3B04-42D9-81B4-3CBD007EA6D4}">
  <sheetPr>
    <pageSetUpPr fitToPage="1"/>
  </sheetPr>
  <dimension ref="A1:E110"/>
  <sheetViews>
    <sheetView tabSelected="1" workbookViewId="0">
      <pane xSplit="1" ySplit="4" topLeftCell="B68" activePane="bottomRight" state="frozen"/>
      <selection pane="topRight" activeCell="B1" sqref="B1"/>
      <selection pane="bottomLeft" activeCell="A5" sqref="A5"/>
      <selection pane="bottomRight" activeCell="A75" sqref="A75"/>
    </sheetView>
  </sheetViews>
  <sheetFormatPr defaultColWidth="8.85546875" defaultRowHeight="15" x14ac:dyDescent="0.25"/>
  <cols>
    <col min="1" max="1" width="31.85546875" style="5" customWidth="1"/>
    <col min="2" max="2" width="14.42578125" style="5" customWidth="1"/>
    <col min="3" max="3" width="13.5703125" style="5" customWidth="1"/>
    <col min="4" max="4" width="52" style="5" bestFit="1" customWidth="1"/>
    <col min="5" max="5" width="67.7109375" style="5" bestFit="1" customWidth="1"/>
    <col min="6" max="16384" width="8.85546875" style="5"/>
  </cols>
  <sheetData>
    <row r="1" spans="1:5" ht="21" x14ac:dyDescent="0.25">
      <c r="A1" s="4" t="s">
        <v>76</v>
      </c>
      <c r="B1" s="4"/>
      <c r="C1" s="4"/>
      <c r="D1" s="4"/>
      <c r="E1" s="4"/>
    </row>
    <row r="2" spans="1:5" x14ac:dyDescent="0.25">
      <c r="A2" s="6"/>
    </row>
    <row r="3" spans="1:5" ht="23.1" customHeight="1" x14ac:dyDescent="0.25">
      <c r="A3" s="7"/>
      <c r="B3" s="27" t="s">
        <v>0</v>
      </c>
      <c r="C3" s="29" t="s">
        <v>75</v>
      </c>
      <c r="D3" s="24"/>
    </row>
    <row r="4" spans="1:5" ht="23.1" customHeight="1" x14ac:dyDescent="0.25">
      <c r="A4" s="8"/>
      <c r="B4" s="28"/>
      <c r="C4" s="29"/>
      <c r="D4" s="24" t="s">
        <v>69</v>
      </c>
    </row>
    <row r="5" spans="1:5" ht="18" customHeight="1" x14ac:dyDescent="0.25">
      <c r="A5" s="8" t="s">
        <v>7</v>
      </c>
      <c r="B5" s="3"/>
      <c r="C5" s="19"/>
      <c r="D5" s="3"/>
    </row>
    <row r="6" spans="1:5" ht="18" customHeight="1" x14ac:dyDescent="0.25">
      <c r="A6" s="1" t="s">
        <v>9</v>
      </c>
      <c r="B6" s="12">
        <v>26000</v>
      </c>
      <c r="C6" s="30">
        <v>28860</v>
      </c>
      <c r="D6" s="3"/>
    </row>
    <row r="7" spans="1:5" ht="18" customHeight="1" x14ac:dyDescent="0.25">
      <c r="A7" s="1" t="s">
        <v>10</v>
      </c>
      <c r="B7" s="12">
        <v>22</v>
      </c>
      <c r="C7" s="20">
        <v>22</v>
      </c>
      <c r="D7" s="3" t="s">
        <v>53</v>
      </c>
    </row>
    <row r="8" spans="1:5" ht="18" customHeight="1" x14ac:dyDescent="0.25">
      <c r="A8" s="1" t="s">
        <v>11</v>
      </c>
      <c r="B8" s="12">
        <v>200</v>
      </c>
      <c r="C8" s="20">
        <v>200</v>
      </c>
      <c r="D8" s="3"/>
    </row>
    <row r="9" spans="1:5" ht="18" customHeight="1" x14ac:dyDescent="0.25">
      <c r="A9" s="10" t="s">
        <v>52</v>
      </c>
      <c r="B9" s="12">
        <v>0</v>
      </c>
      <c r="C9" s="20">
        <v>0</v>
      </c>
      <c r="D9" s="3"/>
    </row>
    <row r="10" spans="1:5" ht="18" customHeight="1" x14ac:dyDescent="0.25">
      <c r="A10" s="1" t="s">
        <v>12</v>
      </c>
      <c r="B10" s="12">
        <v>4150</v>
      </c>
      <c r="C10" s="20">
        <f t="shared" ref="C10" si="0">4150/2</f>
        <v>2075</v>
      </c>
      <c r="D10" s="3" t="s">
        <v>74</v>
      </c>
    </row>
    <row r="11" spans="1:5" ht="18" customHeight="1" x14ac:dyDescent="0.25">
      <c r="A11" s="1" t="s">
        <v>13</v>
      </c>
      <c r="B11" s="12">
        <v>500</v>
      </c>
      <c r="C11" s="31" t="s">
        <v>80</v>
      </c>
      <c r="D11" s="3" t="s">
        <v>79</v>
      </c>
    </row>
    <row r="12" spans="1:5" ht="18" customHeight="1" x14ac:dyDescent="0.25">
      <c r="A12" s="1" t="s">
        <v>14</v>
      </c>
      <c r="B12" s="13">
        <v>1200</v>
      </c>
      <c r="C12" s="21">
        <v>1200</v>
      </c>
      <c r="D12" s="2"/>
    </row>
    <row r="13" spans="1:5" ht="18" customHeight="1" x14ac:dyDescent="0.25">
      <c r="A13" s="1"/>
      <c r="B13" s="12"/>
      <c r="C13" s="20"/>
      <c r="D13" s="3"/>
    </row>
    <row r="14" spans="1:5" ht="18" customHeight="1" x14ac:dyDescent="0.25">
      <c r="A14" s="8" t="s">
        <v>8</v>
      </c>
      <c r="B14" s="15">
        <f t="shared" ref="B14:C14" si="1">SUM(B6:B13)</f>
        <v>32072</v>
      </c>
      <c r="C14" s="22">
        <f t="shared" si="1"/>
        <v>32357</v>
      </c>
      <c r="D14" s="9"/>
    </row>
    <row r="15" spans="1:5" ht="18" customHeight="1" x14ac:dyDescent="0.25">
      <c r="A15" s="1"/>
      <c r="B15" s="12"/>
      <c r="C15" s="20"/>
      <c r="D15" s="3"/>
    </row>
    <row r="16" spans="1:5" ht="18" customHeight="1" x14ac:dyDescent="0.25">
      <c r="A16" s="1"/>
      <c r="B16" s="12"/>
      <c r="C16" s="20"/>
      <c r="D16" s="3"/>
    </row>
    <row r="17" spans="1:4" ht="18" customHeight="1" x14ac:dyDescent="0.25">
      <c r="A17" s="8" t="s">
        <v>1</v>
      </c>
      <c r="B17" s="12"/>
      <c r="C17" s="20"/>
      <c r="D17" s="3"/>
    </row>
    <row r="18" spans="1:4" ht="18" customHeight="1" x14ac:dyDescent="0.25">
      <c r="A18" s="8"/>
      <c r="B18" s="12"/>
      <c r="C18" s="20"/>
      <c r="D18" s="3"/>
    </row>
    <row r="19" spans="1:4" ht="18" customHeight="1" x14ac:dyDescent="0.25">
      <c r="A19" s="11" t="s">
        <v>15</v>
      </c>
      <c r="B19" s="12"/>
      <c r="C19" s="20"/>
      <c r="D19" s="3"/>
    </row>
    <row r="20" spans="1:4" ht="18" customHeight="1" x14ac:dyDescent="0.25">
      <c r="A20" s="1" t="s">
        <v>16</v>
      </c>
      <c r="B20" s="12">
        <v>5400</v>
      </c>
      <c r="C20" s="20">
        <f>B20*(1+B97%)</f>
        <v>5562</v>
      </c>
      <c r="D20" s="3"/>
    </row>
    <row r="21" spans="1:4" ht="18" customHeight="1" x14ac:dyDescent="0.25">
      <c r="A21" s="1" t="s">
        <v>72</v>
      </c>
      <c r="B21" s="12"/>
      <c r="C21" s="20">
        <v>81</v>
      </c>
      <c r="D21" s="3"/>
    </row>
    <row r="22" spans="1:4" ht="18" customHeight="1" x14ac:dyDescent="0.25">
      <c r="A22" s="1" t="s">
        <v>17</v>
      </c>
      <c r="B22" s="13">
        <v>300</v>
      </c>
      <c r="C22" s="20">
        <f>B22*(1+B96%)</f>
        <v>315</v>
      </c>
      <c r="D22" s="2"/>
    </row>
    <row r="23" spans="1:4" ht="18" customHeight="1" x14ac:dyDescent="0.25">
      <c r="A23" s="1" t="s">
        <v>18</v>
      </c>
      <c r="B23" s="13">
        <v>3600</v>
      </c>
      <c r="C23" s="21">
        <v>3600</v>
      </c>
      <c r="D23" s="2"/>
    </row>
    <row r="24" spans="1:4" ht="18" customHeight="1" x14ac:dyDescent="0.25">
      <c r="A24" s="1" t="s">
        <v>19</v>
      </c>
      <c r="B24" s="13">
        <v>710</v>
      </c>
      <c r="C24" s="21">
        <v>1000</v>
      </c>
      <c r="D24" s="2" t="s">
        <v>54</v>
      </c>
    </row>
    <row r="25" spans="1:4" ht="18" customHeight="1" x14ac:dyDescent="0.25">
      <c r="A25" s="1" t="s">
        <v>20</v>
      </c>
      <c r="B25" s="13">
        <v>30</v>
      </c>
      <c r="C25" s="21">
        <v>30</v>
      </c>
      <c r="D25" s="2"/>
    </row>
    <row r="26" spans="1:4" ht="18" customHeight="1" x14ac:dyDescent="0.25">
      <c r="A26" s="1" t="s">
        <v>21</v>
      </c>
      <c r="B26" s="13">
        <v>100</v>
      </c>
      <c r="C26" s="21">
        <v>100</v>
      </c>
      <c r="D26" s="2"/>
    </row>
    <row r="27" spans="1:4" ht="18" customHeight="1" x14ac:dyDescent="0.25">
      <c r="A27" s="1" t="s">
        <v>22</v>
      </c>
      <c r="B27" s="13">
        <v>100</v>
      </c>
      <c r="C27" s="21">
        <v>150</v>
      </c>
      <c r="D27" s="2"/>
    </row>
    <row r="28" spans="1:4" ht="18" customHeight="1" x14ac:dyDescent="0.25">
      <c r="A28" s="1" t="s">
        <v>23</v>
      </c>
      <c r="B28" s="13">
        <v>100</v>
      </c>
      <c r="C28" s="21">
        <v>100</v>
      </c>
      <c r="D28" s="2"/>
    </row>
    <row r="29" spans="1:4" ht="18" customHeight="1" x14ac:dyDescent="0.25">
      <c r="A29" s="1" t="s">
        <v>24</v>
      </c>
      <c r="B29" s="13">
        <v>300</v>
      </c>
      <c r="C29" s="21">
        <v>300</v>
      </c>
      <c r="D29" s="2"/>
    </row>
    <row r="30" spans="1:4" ht="18" customHeight="1" x14ac:dyDescent="0.25">
      <c r="A30" s="1" t="s">
        <v>70</v>
      </c>
      <c r="B30" s="13"/>
      <c r="C30" s="21">
        <v>100</v>
      </c>
      <c r="D30" s="2" t="s">
        <v>71</v>
      </c>
    </row>
    <row r="31" spans="1:4" ht="18" customHeight="1" x14ac:dyDescent="0.25">
      <c r="A31" s="1" t="s">
        <v>25</v>
      </c>
      <c r="B31" s="13">
        <v>1000</v>
      </c>
      <c r="C31" s="20">
        <v>1250</v>
      </c>
      <c r="D31" s="2" t="s">
        <v>73</v>
      </c>
    </row>
    <row r="32" spans="1:4" ht="18" customHeight="1" x14ac:dyDescent="0.25">
      <c r="A32" s="1"/>
      <c r="B32" s="13"/>
      <c r="C32" s="21"/>
      <c r="D32" s="2"/>
    </row>
    <row r="33" spans="1:4" ht="18" customHeight="1" x14ac:dyDescent="0.25">
      <c r="A33" s="8" t="s">
        <v>26</v>
      </c>
      <c r="B33" s="15">
        <f t="shared" ref="B33:C33" si="2">SUM(B20:B32)</f>
        <v>11640</v>
      </c>
      <c r="C33" s="22">
        <f t="shared" si="2"/>
        <v>12588</v>
      </c>
      <c r="D33" s="9"/>
    </row>
    <row r="34" spans="1:4" ht="18" customHeight="1" x14ac:dyDescent="0.25">
      <c r="A34" s="1"/>
      <c r="B34" s="12"/>
      <c r="C34" s="20"/>
      <c r="D34" s="3"/>
    </row>
    <row r="35" spans="1:4" ht="18" customHeight="1" x14ac:dyDescent="0.25">
      <c r="A35" s="8"/>
      <c r="B35" s="12"/>
      <c r="C35" s="20"/>
      <c r="D35" s="3"/>
    </row>
    <row r="36" spans="1:4" ht="18" customHeight="1" x14ac:dyDescent="0.25">
      <c r="A36" s="11" t="s">
        <v>2</v>
      </c>
      <c r="B36" s="12"/>
      <c r="C36" s="20"/>
      <c r="D36" s="3"/>
    </row>
    <row r="37" spans="1:4" ht="18" customHeight="1" x14ac:dyDescent="0.25">
      <c r="A37" s="8" t="s">
        <v>27</v>
      </c>
      <c r="B37" s="12"/>
      <c r="C37" s="20"/>
      <c r="D37" s="3"/>
    </row>
    <row r="38" spans="1:4" ht="18" customHeight="1" x14ac:dyDescent="0.25">
      <c r="A38" s="1" t="s">
        <v>28</v>
      </c>
      <c r="B38" s="12">
        <v>1350</v>
      </c>
      <c r="C38" s="20">
        <f>B38*(1+(B96/100))</f>
        <v>1417.5</v>
      </c>
      <c r="D38" s="3"/>
    </row>
    <row r="39" spans="1:4" ht="18" customHeight="1" x14ac:dyDescent="0.25">
      <c r="A39" s="1" t="s">
        <v>29</v>
      </c>
      <c r="B39" s="12">
        <v>920</v>
      </c>
      <c r="C39" s="20">
        <f>B39*(1+(B97/100))</f>
        <v>947.6</v>
      </c>
      <c r="D39" s="3"/>
    </row>
    <row r="40" spans="1:4" ht="18" customHeight="1" x14ac:dyDescent="0.25">
      <c r="A40" s="1" t="s">
        <v>30</v>
      </c>
      <c r="B40" s="13">
        <v>9200</v>
      </c>
      <c r="C40" s="30">
        <v>3668</v>
      </c>
      <c r="D40" s="2" t="s">
        <v>63</v>
      </c>
    </row>
    <row r="41" spans="1:4" ht="18" customHeight="1" x14ac:dyDescent="0.25">
      <c r="A41" s="1" t="s">
        <v>31</v>
      </c>
      <c r="B41" s="12">
        <v>500</v>
      </c>
      <c r="C41" s="20">
        <v>0</v>
      </c>
      <c r="D41" s="3" t="s">
        <v>78</v>
      </c>
    </row>
    <row r="42" spans="1:4" ht="18" customHeight="1" x14ac:dyDescent="0.25">
      <c r="A42" s="1" t="s">
        <v>32</v>
      </c>
      <c r="B42" s="12">
        <v>240</v>
      </c>
      <c r="C42" s="20">
        <v>0</v>
      </c>
      <c r="D42" s="3"/>
    </row>
    <row r="43" spans="1:4" ht="18" customHeight="1" x14ac:dyDescent="0.25">
      <c r="A43" s="1"/>
      <c r="B43" s="13"/>
      <c r="C43" s="21"/>
      <c r="D43" s="2"/>
    </row>
    <row r="44" spans="1:4" ht="18" customHeight="1" x14ac:dyDescent="0.25">
      <c r="A44" s="8" t="s">
        <v>26</v>
      </c>
      <c r="B44" s="15">
        <f t="shared" ref="B44:C44" si="3">SUM(B38:B43)</f>
        <v>12210</v>
      </c>
      <c r="C44" s="22">
        <f t="shared" si="3"/>
        <v>6033.1</v>
      </c>
      <c r="D44" s="9"/>
    </row>
    <row r="45" spans="1:4" ht="18" customHeight="1" x14ac:dyDescent="0.25">
      <c r="A45" s="1"/>
      <c r="B45" s="12"/>
      <c r="C45" s="20"/>
      <c r="D45" s="3"/>
    </row>
    <row r="46" spans="1:4" ht="18" customHeight="1" x14ac:dyDescent="0.25">
      <c r="A46" s="11" t="s">
        <v>33</v>
      </c>
      <c r="B46" s="12"/>
      <c r="C46" s="20"/>
      <c r="D46" s="3"/>
    </row>
    <row r="47" spans="1:4" ht="18" customHeight="1" x14ac:dyDescent="0.25">
      <c r="A47" s="1" t="s">
        <v>34</v>
      </c>
      <c r="B47" s="12">
        <v>1988.78</v>
      </c>
      <c r="C47" s="20">
        <v>1988.78</v>
      </c>
      <c r="D47" s="3"/>
    </row>
    <row r="48" spans="1:4" ht="18" customHeight="1" x14ac:dyDescent="0.25">
      <c r="A48" s="1" t="s">
        <v>35</v>
      </c>
      <c r="B48" s="12">
        <v>1950</v>
      </c>
      <c r="C48" s="20">
        <f>B48*(1+(B97/100))</f>
        <v>2008.5</v>
      </c>
      <c r="D48" s="3"/>
    </row>
    <row r="49" spans="1:4" ht="18" customHeight="1" x14ac:dyDescent="0.25">
      <c r="A49" s="1" t="s">
        <v>36</v>
      </c>
      <c r="B49" s="13">
        <v>3085</v>
      </c>
      <c r="C49" s="20">
        <v>250</v>
      </c>
      <c r="D49" s="3" t="s">
        <v>77</v>
      </c>
    </row>
    <row r="50" spans="1:4" ht="18" customHeight="1" x14ac:dyDescent="0.25">
      <c r="A50" s="1" t="s">
        <v>37</v>
      </c>
      <c r="B50" s="12">
        <v>240</v>
      </c>
      <c r="C50" s="20">
        <v>0</v>
      </c>
      <c r="D50" s="3"/>
    </row>
    <row r="51" spans="1:4" ht="18" customHeight="1" x14ac:dyDescent="0.25">
      <c r="A51" s="1"/>
      <c r="B51" s="13"/>
      <c r="C51" s="21"/>
      <c r="D51" s="2"/>
    </row>
    <row r="52" spans="1:4" ht="18" customHeight="1" x14ac:dyDescent="0.25">
      <c r="A52" s="8" t="s">
        <v>26</v>
      </c>
      <c r="B52" s="15">
        <f t="shared" ref="B52:C52" si="4">SUM(B47:B51)</f>
        <v>7263.78</v>
      </c>
      <c r="C52" s="22">
        <f t="shared" si="4"/>
        <v>4247.28</v>
      </c>
      <c r="D52" s="9"/>
    </row>
    <row r="53" spans="1:4" ht="18" customHeight="1" x14ac:dyDescent="0.25">
      <c r="A53" s="1"/>
      <c r="B53" s="12"/>
      <c r="C53" s="20"/>
      <c r="D53" s="3"/>
    </row>
    <row r="54" spans="1:4" ht="18" customHeight="1" x14ac:dyDescent="0.25">
      <c r="A54" s="11" t="s">
        <v>3</v>
      </c>
      <c r="B54" s="12"/>
      <c r="C54" s="20"/>
      <c r="D54" s="3"/>
    </row>
    <row r="55" spans="1:4" ht="18" customHeight="1" x14ac:dyDescent="0.25">
      <c r="A55" s="1" t="s">
        <v>38</v>
      </c>
      <c r="B55" s="12">
        <v>0</v>
      </c>
      <c r="C55" s="20">
        <v>1000</v>
      </c>
      <c r="D55" s="3" t="s">
        <v>59</v>
      </c>
    </row>
    <row r="56" spans="1:4" ht="18" customHeight="1" x14ac:dyDescent="0.25">
      <c r="A56" s="1" t="s">
        <v>58</v>
      </c>
      <c r="B56" s="12">
        <v>0</v>
      </c>
      <c r="C56" s="20">
        <v>250</v>
      </c>
      <c r="D56" s="3" t="s">
        <v>59</v>
      </c>
    </row>
    <row r="57" spans="1:4" ht="18" customHeight="1" x14ac:dyDescent="0.25">
      <c r="A57" s="1" t="s">
        <v>55</v>
      </c>
      <c r="B57" s="12">
        <v>0</v>
      </c>
      <c r="C57" s="20">
        <v>350</v>
      </c>
      <c r="D57" s="3" t="s">
        <v>59</v>
      </c>
    </row>
    <row r="58" spans="1:4" ht="18" customHeight="1" x14ac:dyDescent="0.25">
      <c r="A58" s="1" t="s">
        <v>56</v>
      </c>
      <c r="B58" s="12">
        <v>0</v>
      </c>
      <c r="C58" s="20">
        <v>600</v>
      </c>
      <c r="D58" s="3" t="s">
        <v>57</v>
      </c>
    </row>
    <row r="59" spans="1:4" ht="18" customHeight="1" x14ac:dyDescent="0.25">
      <c r="A59" s="1" t="s">
        <v>39</v>
      </c>
      <c r="B59" s="12">
        <v>2655</v>
      </c>
      <c r="C59" s="20">
        <f>B59*(1+(B97/100))</f>
        <v>2734.65</v>
      </c>
      <c r="D59" s="3"/>
    </row>
    <row r="60" spans="1:4" ht="18" customHeight="1" x14ac:dyDescent="0.25">
      <c r="A60" s="1" t="s">
        <v>40</v>
      </c>
      <c r="B60" s="13">
        <v>500</v>
      </c>
      <c r="C60" s="21">
        <v>500</v>
      </c>
      <c r="D60" s="2" t="s">
        <v>59</v>
      </c>
    </row>
    <row r="61" spans="1:4" ht="18" customHeight="1" x14ac:dyDescent="0.25">
      <c r="A61" s="1" t="s">
        <v>41</v>
      </c>
      <c r="B61" s="12">
        <v>240</v>
      </c>
      <c r="C61" s="20">
        <v>0</v>
      </c>
      <c r="D61" s="3"/>
    </row>
    <row r="62" spans="1:4" ht="18" customHeight="1" x14ac:dyDescent="0.25">
      <c r="A62" s="8"/>
      <c r="B62" s="13"/>
      <c r="C62" s="21"/>
      <c r="D62" s="2"/>
    </row>
    <row r="63" spans="1:4" ht="18" customHeight="1" x14ac:dyDescent="0.25">
      <c r="A63" s="8" t="s">
        <v>26</v>
      </c>
      <c r="B63" s="15">
        <f t="shared" ref="B63:C63" si="5">SUM(B55:B62)</f>
        <v>3395</v>
      </c>
      <c r="C63" s="22">
        <f t="shared" si="5"/>
        <v>5434.65</v>
      </c>
      <c r="D63" s="9"/>
    </row>
    <row r="64" spans="1:4" ht="18" customHeight="1" x14ac:dyDescent="0.25">
      <c r="A64" s="1"/>
      <c r="B64" s="12"/>
      <c r="C64" s="20"/>
      <c r="D64" s="3"/>
    </row>
    <row r="65" spans="1:4" ht="18" customHeight="1" x14ac:dyDescent="0.25">
      <c r="A65" s="11" t="s">
        <v>42</v>
      </c>
      <c r="B65" s="12"/>
      <c r="C65" s="20"/>
      <c r="D65" s="3"/>
    </row>
    <row r="66" spans="1:4" ht="18" customHeight="1" x14ac:dyDescent="0.25">
      <c r="A66" s="1" t="s">
        <v>43</v>
      </c>
      <c r="B66" s="13">
        <v>1500</v>
      </c>
      <c r="C66" s="21">
        <v>0</v>
      </c>
      <c r="D66" s="2"/>
    </row>
    <row r="67" spans="1:4" ht="18" customHeight="1" x14ac:dyDescent="0.25">
      <c r="A67" s="10" t="s">
        <v>44</v>
      </c>
      <c r="B67" s="13">
        <v>1500</v>
      </c>
      <c r="C67" s="30">
        <v>1250</v>
      </c>
      <c r="D67" s="2"/>
    </row>
    <row r="68" spans="1:4" ht="18" customHeight="1" x14ac:dyDescent="0.25">
      <c r="A68" s="1"/>
      <c r="B68" s="13"/>
      <c r="C68" s="21"/>
      <c r="D68" s="2"/>
    </row>
    <row r="69" spans="1:4" ht="18" customHeight="1" x14ac:dyDescent="0.25">
      <c r="A69" s="8" t="s">
        <v>26</v>
      </c>
      <c r="B69" s="15">
        <f t="shared" ref="B69:C69" si="6">SUM(B66:B68)</f>
        <v>3000</v>
      </c>
      <c r="C69" s="22">
        <f t="shared" si="6"/>
        <v>1250</v>
      </c>
      <c r="D69" s="9"/>
    </row>
    <row r="70" spans="1:4" ht="18" customHeight="1" x14ac:dyDescent="0.25">
      <c r="A70" s="1"/>
      <c r="B70" s="12"/>
      <c r="C70" s="20"/>
      <c r="D70" s="3"/>
    </row>
    <row r="71" spans="1:4" ht="18" customHeight="1" x14ac:dyDescent="0.25">
      <c r="A71" s="1"/>
      <c r="B71" s="12"/>
      <c r="C71" s="20"/>
      <c r="D71" s="3"/>
    </row>
    <row r="72" spans="1:4" ht="18" customHeight="1" x14ac:dyDescent="0.25">
      <c r="A72" s="11" t="s">
        <v>45</v>
      </c>
      <c r="B72" s="12"/>
      <c r="C72" s="20"/>
      <c r="D72" s="3"/>
    </row>
    <row r="73" spans="1:4" ht="18" customHeight="1" x14ac:dyDescent="0.25">
      <c r="A73" s="1" t="s">
        <v>46</v>
      </c>
      <c r="B73" s="13">
        <v>2000</v>
      </c>
      <c r="C73" s="21">
        <v>2000</v>
      </c>
      <c r="D73" s="2"/>
    </row>
    <row r="74" spans="1:4" ht="18" customHeight="1" x14ac:dyDescent="0.25">
      <c r="A74" s="32" t="s">
        <v>81</v>
      </c>
      <c r="B74" s="13">
        <v>99</v>
      </c>
      <c r="C74" s="30">
        <v>102</v>
      </c>
      <c r="D74" s="2"/>
    </row>
    <row r="75" spans="1:4" ht="18" customHeight="1" x14ac:dyDescent="0.25">
      <c r="A75" s="1" t="s">
        <v>4</v>
      </c>
      <c r="B75" s="13">
        <v>45</v>
      </c>
      <c r="C75" s="21">
        <v>45</v>
      </c>
      <c r="D75" s="2"/>
    </row>
    <row r="76" spans="1:4" ht="18" customHeight="1" x14ac:dyDescent="0.25">
      <c r="A76" s="32" t="s">
        <v>5</v>
      </c>
      <c r="B76" s="13">
        <v>36</v>
      </c>
      <c r="C76" s="21">
        <v>36</v>
      </c>
      <c r="D76" s="2"/>
    </row>
    <row r="77" spans="1:4" ht="18" customHeight="1" x14ac:dyDescent="0.25">
      <c r="A77" s="1" t="s">
        <v>47</v>
      </c>
      <c r="B77" s="13">
        <v>93</v>
      </c>
      <c r="C77" s="21">
        <v>93</v>
      </c>
      <c r="D77" s="2"/>
    </row>
    <row r="78" spans="1:4" ht="18" customHeight="1" x14ac:dyDescent="0.25">
      <c r="A78" s="1" t="s">
        <v>48</v>
      </c>
      <c r="B78" s="13">
        <v>36</v>
      </c>
      <c r="C78" s="21">
        <v>36</v>
      </c>
      <c r="D78" s="2"/>
    </row>
    <row r="79" spans="1:4" ht="18" customHeight="1" x14ac:dyDescent="0.25">
      <c r="A79" s="32" t="s">
        <v>49</v>
      </c>
      <c r="B79" s="13">
        <v>100</v>
      </c>
      <c r="C79" s="21">
        <v>100</v>
      </c>
      <c r="D79" s="2"/>
    </row>
    <row r="80" spans="1:4" ht="18" customHeight="1" x14ac:dyDescent="0.25">
      <c r="A80" s="1" t="s">
        <v>50</v>
      </c>
      <c r="B80" s="13">
        <v>25</v>
      </c>
      <c r="C80" s="21">
        <v>25</v>
      </c>
      <c r="D80" s="2"/>
    </row>
    <row r="81" spans="1:5" ht="18" customHeight="1" x14ac:dyDescent="0.25">
      <c r="A81" s="10" t="s">
        <v>51</v>
      </c>
      <c r="B81" s="13">
        <v>250</v>
      </c>
      <c r="C81" s="21">
        <v>250</v>
      </c>
      <c r="D81" s="2"/>
    </row>
    <row r="82" spans="1:5" ht="18" customHeight="1" x14ac:dyDescent="0.25">
      <c r="A82" s="1"/>
      <c r="B82" s="13"/>
      <c r="C82" s="21"/>
      <c r="D82" s="2"/>
    </row>
    <row r="83" spans="1:5" ht="18" customHeight="1" x14ac:dyDescent="0.25">
      <c r="A83" s="8" t="s">
        <v>26</v>
      </c>
      <c r="B83" s="15">
        <f t="shared" ref="B83:C83" si="7">SUM(B73:B82)</f>
        <v>2684</v>
      </c>
      <c r="C83" s="22">
        <f t="shared" si="7"/>
        <v>2687</v>
      </c>
      <c r="D83" s="9"/>
    </row>
    <row r="84" spans="1:5" ht="18" customHeight="1" x14ac:dyDescent="0.25">
      <c r="A84" s="1"/>
      <c r="B84" s="13"/>
      <c r="C84" s="21"/>
      <c r="D84" s="2"/>
    </row>
    <row r="85" spans="1:5" ht="18" customHeight="1" x14ac:dyDescent="0.25">
      <c r="A85" s="1"/>
      <c r="B85" s="13"/>
      <c r="C85" s="21"/>
      <c r="D85" s="2"/>
    </row>
    <row r="86" spans="1:5" ht="18" customHeight="1" x14ac:dyDescent="0.25">
      <c r="A86" s="8" t="s">
        <v>60</v>
      </c>
      <c r="B86" s="15">
        <f t="shared" ref="B86:C86" si="8">B14</f>
        <v>32072</v>
      </c>
      <c r="C86" s="22">
        <f t="shared" si="8"/>
        <v>32357</v>
      </c>
      <c r="D86" s="9"/>
    </row>
    <row r="87" spans="1:5" ht="18" customHeight="1" x14ac:dyDescent="0.25">
      <c r="A87" s="8" t="s">
        <v>61</v>
      </c>
      <c r="B87" s="15">
        <f t="shared" ref="B87:C87" si="9">B83+B69+B63+B52+B44+B33</f>
        <v>40192.78</v>
      </c>
      <c r="C87" s="22">
        <f t="shared" si="9"/>
        <v>32240.03</v>
      </c>
      <c r="D87" s="9"/>
    </row>
    <row r="88" spans="1:5" ht="18" customHeight="1" x14ac:dyDescent="0.25">
      <c r="A88" s="8" t="s">
        <v>62</v>
      </c>
      <c r="B88" s="15">
        <f t="shared" ref="B88" si="10">B86-B87</f>
        <v>-8120.7799999999988</v>
      </c>
      <c r="C88" s="22">
        <f t="shared" ref="C88" si="11">C86-C87</f>
        <v>116.97000000000116</v>
      </c>
      <c r="D88" s="9"/>
    </row>
    <row r="89" spans="1:5" ht="18" customHeight="1" x14ac:dyDescent="0.25">
      <c r="A89" s="8"/>
      <c r="B89" s="15"/>
      <c r="C89" s="22"/>
      <c r="D89" s="9"/>
    </row>
    <row r="90" spans="1:5" ht="18" customHeight="1" x14ac:dyDescent="0.25">
      <c r="A90" s="8" t="s">
        <v>6</v>
      </c>
      <c r="B90" s="14">
        <f>-B88</f>
        <v>8120.7799999999988</v>
      </c>
      <c r="C90" s="23">
        <f t="shared" ref="C90" si="12">IF(C88&gt;0,0,-C88)</f>
        <v>0</v>
      </c>
      <c r="D90" s="8"/>
    </row>
    <row r="91" spans="1:5" ht="18" customHeight="1" x14ac:dyDescent="0.25">
      <c r="A91" s="8" t="s">
        <v>62</v>
      </c>
      <c r="B91" s="14">
        <f t="shared" ref="B91" si="13">B90+B88</f>
        <v>0</v>
      </c>
      <c r="C91" s="23">
        <f t="shared" ref="C91" si="14">C90+C88</f>
        <v>116.97000000000116</v>
      </c>
      <c r="D91" s="8"/>
    </row>
    <row r="92" spans="1:5" ht="15.75" x14ac:dyDescent="0.25">
      <c r="A92" s="7"/>
      <c r="B92" s="7"/>
      <c r="C92" s="7"/>
      <c r="D92" s="7"/>
      <c r="E92" s="7"/>
    </row>
    <row r="93" spans="1:5" ht="15.75" x14ac:dyDescent="0.25">
      <c r="A93" s="7"/>
      <c r="B93" s="7"/>
      <c r="C93" s="7"/>
      <c r="D93" s="7"/>
      <c r="E93" s="7"/>
    </row>
    <row r="94" spans="1:5" ht="15.75" x14ac:dyDescent="0.25">
      <c r="A94" s="7"/>
      <c r="B94" s="7"/>
      <c r="C94" s="7"/>
      <c r="D94" s="7"/>
      <c r="E94" s="7"/>
    </row>
    <row r="95" spans="1:5" ht="15.75" x14ac:dyDescent="0.25">
      <c r="A95" s="18" t="s">
        <v>67</v>
      </c>
      <c r="B95" s="18" t="s">
        <v>66</v>
      </c>
      <c r="C95" s="3"/>
      <c r="D95" s="3"/>
    </row>
    <row r="96" spans="1:5" ht="15.75" x14ac:dyDescent="0.25">
      <c r="A96" s="16" t="s">
        <v>64</v>
      </c>
      <c r="B96" s="17">
        <v>5</v>
      </c>
      <c r="C96" s="26"/>
      <c r="D96" s="3"/>
      <c r="E96" s="3"/>
    </row>
    <row r="97" spans="1:5" ht="15.75" x14ac:dyDescent="0.25">
      <c r="A97" s="16" t="s">
        <v>65</v>
      </c>
      <c r="B97" s="17">
        <v>3</v>
      </c>
      <c r="C97" s="26"/>
      <c r="D97" s="3"/>
      <c r="E97" s="3"/>
    </row>
    <row r="98" spans="1:5" ht="15.75" x14ac:dyDescent="0.25">
      <c r="A98" s="3"/>
      <c r="B98" s="3"/>
      <c r="C98" s="3"/>
      <c r="D98" s="3"/>
      <c r="E98" s="3"/>
    </row>
    <row r="99" spans="1:5" ht="15.75" x14ac:dyDescent="0.25">
      <c r="A99" s="28" t="s">
        <v>68</v>
      </c>
      <c r="B99" s="28"/>
      <c r="C99" s="25"/>
      <c r="D99" s="3"/>
      <c r="E99" s="3"/>
    </row>
    <row r="100" spans="1:5" ht="15.75" x14ac:dyDescent="0.25">
      <c r="A100" s="3"/>
      <c r="B100" s="3"/>
      <c r="C100" s="3"/>
      <c r="D100" s="3"/>
      <c r="E100" s="3"/>
    </row>
    <row r="101" spans="1:5" ht="15.75" x14ac:dyDescent="0.25">
      <c r="A101" s="3"/>
      <c r="B101" s="3"/>
      <c r="C101" s="3"/>
      <c r="D101" s="3"/>
      <c r="E101" s="3"/>
    </row>
    <row r="102" spans="1:5" ht="15.75" x14ac:dyDescent="0.25">
      <c r="A102" s="7"/>
      <c r="B102" s="3"/>
      <c r="C102" s="3"/>
      <c r="D102" s="3"/>
      <c r="E102" s="3"/>
    </row>
    <row r="103" spans="1:5" ht="15.75" x14ac:dyDescent="0.25">
      <c r="A103" s="3"/>
      <c r="B103" s="3"/>
      <c r="C103" s="3"/>
      <c r="D103" s="3"/>
      <c r="E103" s="3"/>
    </row>
    <row r="104" spans="1:5" ht="15.75" x14ac:dyDescent="0.25">
      <c r="A104" s="3"/>
      <c r="B104" s="3"/>
      <c r="C104" s="3"/>
      <c r="D104" s="3"/>
      <c r="E104" s="3"/>
    </row>
    <row r="105" spans="1:5" ht="15.75" x14ac:dyDescent="0.25">
      <c r="A105" s="3"/>
      <c r="B105" s="3"/>
      <c r="C105" s="3"/>
      <c r="D105" s="3"/>
      <c r="E105" s="3"/>
    </row>
    <row r="106" spans="1:5" ht="15.75" x14ac:dyDescent="0.25">
      <c r="A106" s="3"/>
      <c r="B106" s="3"/>
      <c r="C106" s="3"/>
      <c r="D106" s="3"/>
      <c r="E106" s="3"/>
    </row>
    <row r="107" spans="1:5" ht="15.75" x14ac:dyDescent="0.25">
      <c r="A107" s="3"/>
      <c r="B107" s="3"/>
      <c r="C107" s="3"/>
      <c r="D107" s="3"/>
      <c r="E107" s="3"/>
    </row>
    <row r="108" spans="1:5" ht="15.75" x14ac:dyDescent="0.25">
      <c r="A108" s="3"/>
      <c r="B108" s="3"/>
      <c r="C108" s="3"/>
      <c r="D108" s="3"/>
      <c r="E108" s="3"/>
    </row>
    <row r="109" spans="1:5" ht="15.75" x14ac:dyDescent="0.25">
      <c r="A109" s="3"/>
      <c r="B109" s="3"/>
      <c r="C109" s="3"/>
      <c r="D109" s="3"/>
      <c r="E109" s="3"/>
    </row>
    <row r="110" spans="1:5" ht="15.75" x14ac:dyDescent="0.25">
      <c r="A110" s="3"/>
      <c r="B110" s="3"/>
      <c r="C110" s="3"/>
      <c r="D110" s="3"/>
      <c r="E110" s="3"/>
    </row>
  </sheetData>
  <mergeCells count="3">
    <mergeCell ref="B3:B4"/>
    <mergeCell ref="A99:B99"/>
    <mergeCell ref="C3:C4"/>
  </mergeCells>
  <pageMargins left="0.70000000000000007" right="0.70000000000000007" top="0.75000000000000011" bottom="0.75000000000000011" header="0.30000000000000004" footer="0.3000000000000000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Working Budget</vt:lpstr>
      <vt:lpstr>Sheet2</vt:lpstr>
      <vt:lpstr>Sheet3</vt:lpstr>
      <vt:lpstr>'Working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Ghika Savva-Coyle</dc:creator>
  <cp:lastModifiedBy>John Adler</cp:lastModifiedBy>
  <cp:lastPrinted>2018-03-12T15:47:20Z</cp:lastPrinted>
  <dcterms:created xsi:type="dcterms:W3CDTF">2017-09-29T16:23:46Z</dcterms:created>
  <dcterms:modified xsi:type="dcterms:W3CDTF">2019-04-07T11:27:29Z</dcterms:modified>
</cp:coreProperties>
</file>